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fdc863e38ac0ac/Escritorio/PROYECTO DE GRADO/"/>
    </mc:Choice>
  </mc:AlternateContent>
  <xr:revisionPtr revIDLastSave="535" documentId="8_{5E3EBFF8-7CA4-294F-BBF5-E35162BE9C70}" xr6:coauthVersionLast="45" xr6:coauthVersionMax="45" xr10:uidLastSave="{4B078419-8112-4334-8B85-3B09E682689A}"/>
  <bookViews>
    <workbookView xWindow="-120" yWindow="-120" windowWidth="20730" windowHeight="11160" tabRatio="872" xr2:uid="{00000000-000D-0000-FFFF-FFFF00000000}"/>
  </bookViews>
  <sheets>
    <sheet name="Ejemplo" sheetId="100" r:id="rId1"/>
  </sheets>
  <definedNames>
    <definedName name="_xlnm._FilterDatabase" localSheetId="0" hidden="1">Ejemplo!$B$2:$AB$3</definedName>
    <definedName name="_xlnm.Print_Area" localSheetId="0">Ejemplo!$B$1:$AB$3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00" l="1"/>
  <c r="P12" i="100" s="1"/>
  <c r="O11" i="100"/>
  <c r="P11" i="100" s="1"/>
  <c r="O4" i="100"/>
  <c r="R4" i="100" s="1"/>
  <c r="S4" i="100" s="1"/>
  <c r="T4" i="100" s="1"/>
  <c r="O6" i="100"/>
  <c r="R6" i="100" s="1"/>
  <c r="S6" i="100" s="1"/>
  <c r="T6" i="100" s="1"/>
  <c r="O7" i="100"/>
  <c r="R7" i="100" s="1"/>
  <c r="S7" i="100" s="1"/>
  <c r="T7" i="100" s="1"/>
  <c r="O8" i="100"/>
  <c r="R8" i="100" s="1"/>
  <c r="S8" i="100" s="1"/>
  <c r="T8" i="100" s="1"/>
  <c r="O9" i="100"/>
  <c r="R9" i="100" s="1"/>
  <c r="S9" i="100" s="1"/>
  <c r="T9" i="100" s="1"/>
  <c r="O10" i="100"/>
  <c r="R10" i="100" s="1"/>
  <c r="S10" i="100" s="1"/>
  <c r="T10" i="100" s="1"/>
  <c r="R11" i="100" l="1"/>
  <c r="S11" i="100" s="1"/>
  <c r="T11" i="100" s="1"/>
  <c r="R12" i="100"/>
  <c r="S12" i="100" s="1"/>
  <c r="T12" i="100" s="1"/>
  <c r="P10" i="100"/>
  <c r="P8" i="100"/>
  <c r="P6" i="100"/>
  <c r="P9" i="100"/>
  <c r="P7" i="100"/>
  <c r="P4" i="10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WarezMaster®</author>
  </authors>
  <commentList>
    <comment ref="M3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 xml:space="preserve">Calificación:
0=Bajo
2=Medio
6=Alto
10=Muy alto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Calificación:
Esporádica=1
Ocasional=2
Frecuente=3
Continua=4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" authorId="0" shapeId="0" xr:uid="{00000000-0006-0000-1800-000003000000}">
      <text>
        <r>
          <rPr>
            <b/>
            <sz val="8"/>
            <color indexed="81"/>
            <rFont val="Tahoma"/>
            <family val="2"/>
          </rPr>
          <t>NP:ND*NE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" authorId="0" shapeId="0" xr:uid="{00000000-0006-0000-1800-000004000000}">
      <text>
        <r>
          <rPr>
            <b/>
            <sz val="8"/>
            <color indexed="81"/>
            <rFont val="Tahoma"/>
            <family val="2"/>
          </rPr>
          <t>Calificación:</t>
        </r>
        <r>
          <rPr>
            <sz val="8"/>
            <color indexed="81"/>
            <rFont val="Tahoma"/>
            <family val="2"/>
          </rPr>
          <t xml:space="preserve">
Entre 4 y 2= Bajo
Entre 8 y 6= Medio
Entre 20 y 10= Alto
Entre 40 y 24= Muy alto</t>
        </r>
      </text>
    </comment>
    <comment ref="Q3" authorId="0" shapeId="0" xr:uid="{00000000-0006-0000-1800-000005000000}">
      <text>
        <r>
          <rPr>
            <b/>
            <sz val="8"/>
            <color indexed="81"/>
            <rFont val="Tahoma"/>
            <family val="2"/>
          </rPr>
          <t>Calificación:
10= Leve
25= Grave
60= Muy grave
100= Mortal ó catastrófico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" authorId="0" shapeId="0" xr:uid="{00000000-0006-0000-1800-000006000000}">
      <text>
        <r>
          <rPr>
            <sz val="8"/>
            <color rgb="FF000000"/>
            <rFont val="Tahoma"/>
            <family val="2"/>
          </rPr>
          <t xml:space="preserve">NR= NP * NC
</t>
        </r>
      </text>
    </comment>
    <comment ref="S3" authorId="0" shapeId="0" xr:uid="{00000000-0006-0000-1800-000007000000}">
      <text>
        <r>
          <rPr>
            <b/>
            <sz val="8"/>
            <color indexed="81"/>
            <rFont val="Tahoma"/>
            <family val="2"/>
          </rPr>
          <t>Interpretación de NR:
I=4000-600
II=500-150
III=120-40
IV=20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" authorId="0" shapeId="0" xr:uid="{00000000-0006-0000-1800-000008000000}">
      <text>
        <r>
          <rPr>
            <b/>
            <sz val="8"/>
            <color indexed="81"/>
            <rFont val="Tahoma"/>
            <family val="2"/>
          </rPr>
          <t>Significado:
I=No Aceptable(rojo)
II=No Aceptable o Aceptable con control específico(verde).
III=Aceptable
IV=Aceptable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<sst xmlns="http://schemas.openxmlformats.org/spreadsheetml/2006/main" count="137" uniqueCount="108">
  <si>
    <t>PROCESO</t>
  </si>
  <si>
    <t>ZONA/ LUGAR</t>
  </si>
  <si>
    <t>ACTIVIDADES</t>
  </si>
  <si>
    <t>TAREAS</t>
  </si>
  <si>
    <t>RUTINARIO
 (SI/NO)</t>
  </si>
  <si>
    <t>PELIGRO</t>
  </si>
  <si>
    <t>EFECTOS POSIBLES</t>
  </si>
  <si>
    <t>CONTROLES EXISTENTE</t>
  </si>
  <si>
    <t>CRITERIOS PARA ESTABLECER CONTROLES</t>
  </si>
  <si>
    <t>FUENTE</t>
  </si>
  <si>
    <t>MEDIO</t>
  </si>
  <si>
    <t>INDIVIDUO</t>
  </si>
  <si>
    <t>NIVEL DE DEFICIENCIA</t>
  </si>
  <si>
    <t>NIVEL DE PROBABILIDAD (ND*NE)</t>
  </si>
  <si>
    <t>NIVEL DE CONSECUENCIA</t>
  </si>
  <si>
    <t>ACEPTABILIDAD DEL RIESGO</t>
  </si>
  <si>
    <t>NUMERO DE EXPUESTOS</t>
  </si>
  <si>
    <t>PEOR CONSECUENCIA</t>
  </si>
  <si>
    <t>EXISTENCIA REQUISITO LEGAL ESPECIFICO ASOCIADO (SI/NO)</t>
  </si>
  <si>
    <t>MEDIDAS DE INTERVENCIÓN</t>
  </si>
  <si>
    <t>ELIMINACIÓN</t>
  </si>
  <si>
    <t>SUSTITUCIÓN</t>
  </si>
  <si>
    <t>CONTROLES ADMINISTRATIVOS SEÑALIZACIÓN, ADVERTENCIA</t>
  </si>
  <si>
    <t xml:space="preserve">EQUIPO/ELEMENTOS DE PROTECCIÓN PERSONAL </t>
  </si>
  <si>
    <t>SI</t>
  </si>
  <si>
    <t>NA</t>
  </si>
  <si>
    <t>Resfriados, dolor de cabeza</t>
  </si>
  <si>
    <t>RIESGO</t>
  </si>
  <si>
    <t>FÍSICO</t>
  </si>
  <si>
    <t>EVALUACIÓN DEL RIESGO</t>
  </si>
  <si>
    <t>VALORACIÓN DEL RIESGO</t>
  </si>
  <si>
    <t xml:space="preserve">DESCRIPCIÓN </t>
  </si>
  <si>
    <t>CLASIFICACIÓN</t>
  </si>
  <si>
    <t>NIVEL DE EXPOSICIÓN</t>
  </si>
  <si>
    <t>INTERPRETACIÓN DEL NIVEL DE PROBABILIDAD</t>
  </si>
  <si>
    <t>NIVEL DE RIESGO (NR) E INTERVENCIÓN</t>
  </si>
  <si>
    <t>INTERPRETACIÓN DEL NR</t>
  </si>
  <si>
    <t>CONTROLES DE INGENIERÍA</t>
  </si>
  <si>
    <t>BIOLÓGICO - VIRUS</t>
  </si>
  <si>
    <t>Quemaduras superficiales</t>
  </si>
  <si>
    <t>coccion</t>
  </si>
  <si>
    <t xml:space="preserve">planta de produccion </t>
  </si>
  <si>
    <t>pasteurizacion y adiccion de conservantes</t>
  </si>
  <si>
    <t>control de temperatura de la mezcla</t>
  </si>
  <si>
    <t>enfriamiento y empaque</t>
  </si>
  <si>
    <t>sellado y almacenamiento de producto</t>
  </si>
  <si>
    <t>recepcion y alistamiento de materia prima</t>
  </si>
  <si>
    <t>marmita</t>
  </si>
  <si>
    <t>conservantes; bicarbonato de sodio, silicona antiespumante, glucosa</t>
  </si>
  <si>
    <t>materia prima (galones, cajas, bultos, canastillas etc.</t>
  </si>
  <si>
    <t>empaques (cajas,recipientes, tarros etc</t>
  </si>
  <si>
    <t>*Inspeccionar la acidez y la temperatura de la leche. *Encender la marmita que se utiliza en el proceso. *Medir la cantidad de azucar necesaria. * Transportar el azucar. *Añadir el azucar a la marmita utilizada en el proceso.</t>
  </si>
  <si>
    <t xml:space="preserve">*Recibir la materia prima (leche) en el almacenamiento de la organización *Inspeccionar la cantidad de leche recibida. *Realizar pruebas organolepticas y fisicoqiuimicas a la leche bajo las normas que rigen el proceso. *Almacenar la leche en el tanque de enfriamiento. *Bombear la leche a la marmita. </t>
  </si>
  <si>
    <t xml:space="preserve">Todo lo relacionado a la recepcion y alistamiento de la materia prima </t>
  </si>
  <si>
    <t xml:space="preserve">Todo lo relacionado con la coccion </t>
  </si>
  <si>
    <t>Todo lo relacionado con la pasteurizacion y adiccion de conservantes</t>
  </si>
  <si>
    <t>*Pasteurizar la leche. *Dejar la leche en reposo. *Adicionar la silicona antiespumante y el bicarbonato.*Subir la temperatura de la mezcla hasta su ebullicion. *Bajar las perillas de vapor hasta la mitad.</t>
  </si>
  <si>
    <t>Todo lo relacionado con el control y la temperatura de la mezcla</t>
  </si>
  <si>
    <t>*Esperar que la mezcla obtenga las propiedades del producto final. *Verificar color y grados brix de la mezcla.*Medir la cantidad de glucosa necesaria. Adiccionar la glucosa a la mezcla. *Esperar grados brix requeridos para el producto final</t>
  </si>
  <si>
    <t>Todo lo relacionado con enfriamiento y empaque del producto</t>
  </si>
  <si>
    <t>*Bajar las perillas del vapor. *Encender la bomba de enfriamiento a utilizar en la mezcla. *Esperar que la mezcla obtenga la temperatura adecuada de empaque. *Preparar los implemento de empaque previamente desinfectados. *Pesar y empacar el producto de acuerdo a las referencias.</t>
  </si>
  <si>
    <t>Todo lo relacionado con el sellado y almacenamiento del producto</t>
  </si>
  <si>
    <t>*Transladar los productos al espacio destinado para productos en proceso. *Dejar en reposo hasta que tenga la temperatura de sellado. *Sellar el producto. *Transladar a la zona de producto terminado. *Almacenar el producto.</t>
  </si>
  <si>
    <t xml:space="preserve">Carga fisica( Otras posturas (hiperextensión, cuclillas, posiciones incómodas, etc.) </t>
  </si>
  <si>
    <t>Inflamaciones de tendones (tendinitis y tenosinovitis).
Dolor y deterioro funcional de grupos musculares.
Compresión de nervios.
Trastornos degenerativos de la columna vertebral.</t>
  </si>
  <si>
    <t xml:space="preserve">materia prima </t>
  </si>
  <si>
    <t>operario</t>
  </si>
  <si>
    <t xml:space="preserve">lesiones de trabajadores </t>
  </si>
  <si>
    <t>Tener bastidores y gruas de carga</t>
  </si>
  <si>
    <t>FISICO</t>
  </si>
  <si>
    <t>Quemaduras, carga fisica, movimientos repetitivos</t>
  </si>
  <si>
    <t>Quemaduras en la piel, lesiones por movimientos repetitivos y carga pesada</t>
  </si>
  <si>
    <t>bultos de azucar y poco espacio</t>
  </si>
  <si>
    <t>Dar EPP mas resistentes para evitar alguna quemadura</t>
  </si>
  <si>
    <t>Sólidos (polvos orgánicos, polvos inorgánicos, fibras, humos metálicos y no
metálicos)</t>
  </si>
  <si>
    <t>Resfriados, dolor de cabeza, alergias</t>
  </si>
  <si>
    <t>productos pasteurizacion</t>
  </si>
  <si>
    <t>Enfermedades respitarotorias a causa de las microparticulas</t>
  </si>
  <si>
    <t>Dar mascaras especializadas para el control de microparticulas</t>
  </si>
  <si>
    <t>DIsconfort Termico (altas temperaturas)</t>
  </si>
  <si>
    <t>acaloramiento</t>
  </si>
  <si>
    <t>calor</t>
  </si>
  <si>
    <t xml:space="preserve">ubicar aire acondicionado para evitar la sofocacion </t>
  </si>
  <si>
    <t>Disconfort por cambio de temperaturas calor a frio</t>
  </si>
  <si>
    <t>refrigeradores</t>
  </si>
  <si>
    <t>cambio de temperaturas</t>
  </si>
  <si>
    <t>sofocacion por calor</t>
  </si>
  <si>
    <t>Trajes que eviten el cambio de temperatura o minimicen</t>
  </si>
  <si>
    <t xml:space="preserve">Ruido causado por la marmita </t>
  </si>
  <si>
    <t xml:space="preserve">decibeles no permitidos </t>
  </si>
  <si>
    <t xml:space="preserve">ondas sonoras </t>
  </si>
  <si>
    <t>LOCATIVO</t>
  </si>
  <si>
    <t>Deficiencias en almacenamiento</t>
  </si>
  <si>
    <t>Contaminacion del producto</t>
  </si>
  <si>
    <t>locativo</t>
  </si>
  <si>
    <t xml:space="preserve">contaminacion cruzada del producto </t>
  </si>
  <si>
    <t>si</t>
  </si>
  <si>
    <t>PSICOSOCIAL</t>
  </si>
  <si>
    <t>Factores intralaborales, extralaborales, individuales</t>
  </si>
  <si>
    <t>Demasiada carga laboral</t>
  </si>
  <si>
    <t>exceso de trabajo</t>
  </si>
  <si>
    <t>Renuncias por carga laboral, enfermedades laborales, incapacidades</t>
  </si>
  <si>
    <t>Incapacidades laborales por resfriados o gripes</t>
  </si>
  <si>
    <t xml:space="preserve">Orejeras y tapones para los oidos </t>
  </si>
  <si>
    <t>Construir y adecuar una zona mas grande para un correcto almacenamiento</t>
  </si>
  <si>
    <t>falta de operarios</t>
  </si>
  <si>
    <t>Contratacion y capacitacion para delegacion de funciones especificas al personal para evitar la sobre carga laboral</t>
  </si>
  <si>
    <t>perdida de audicion a largo plazo por exposicion a decibeles no permitidos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</si>
</sst>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 "/>
    </font>
    <font>
      <b/>
      <sz val="12"/>
      <color indexed="8"/>
      <name val="Arial "/>
    </font>
    <font>
      <sz val="12"/>
      <color theme="1"/>
      <name val="Arial 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6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-0.249977111117893"/>
  </sheetPr>
  <dimension ref="A1:AC12"/>
  <sheetViews>
    <sheetView tabSelected="1" topLeftCell="K9" zoomScale="80" zoomScaleNormal="80" zoomScaleSheetLayoutView="55" zoomScalePageLayoutView="10" workbookViewId="0">
      <selection activeCell="V12" sqref="V12"/>
    </sheetView>
  </sheetViews>
  <sheetFormatPr baseColWidth="10" defaultColWidth="11.42578125" defaultRowHeight="15"/>
  <cols>
    <col min="1" max="1" width="5.28515625" style="4" customWidth="1"/>
    <col min="2" max="2" width="18.42578125" style="1" customWidth="1"/>
    <col min="3" max="3" width="15.7109375" style="1" customWidth="1"/>
    <col min="4" max="4" width="17.7109375" style="1" customWidth="1"/>
    <col min="5" max="5" width="36.28515625" style="1" customWidth="1"/>
    <col min="6" max="6" width="15.85546875" style="1" customWidth="1"/>
    <col min="7" max="7" width="31.85546875" style="1" customWidth="1"/>
    <col min="8" max="8" width="44.140625" style="1" customWidth="1"/>
    <col min="9" max="9" width="35.7109375" style="1" customWidth="1"/>
    <col min="10" max="10" width="34.85546875" style="1" customWidth="1"/>
    <col min="11" max="11" width="27.42578125" style="1" bestFit="1" customWidth="1"/>
    <col min="12" max="12" width="27.28515625" style="1" customWidth="1"/>
    <col min="13" max="19" width="10.7109375" style="1" customWidth="1"/>
    <col min="20" max="20" width="19.7109375" style="1" customWidth="1"/>
    <col min="21" max="21" width="10.7109375" style="1" customWidth="1"/>
    <col min="22" max="22" width="36.28515625" style="1" customWidth="1"/>
    <col min="23" max="23" width="18.7109375" style="1" customWidth="1"/>
    <col min="24" max="24" width="10.7109375" style="1" customWidth="1"/>
    <col min="25" max="25" width="30.85546875" style="1" customWidth="1"/>
    <col min="26" max="26" width="10.7109375" style="1" customWidth="1"/>
    <col min="27" max="27" width="46.42578125" style="1" customWidth="1"/>
    <col min="28" max="28" width="23.140625" style="1" customWidth="1"/>
    <col min="29" max="16384" width="11.42578125" style="1"/>
  </cols>
  <sheetData>
    <row r="1" spans="2:29" s="4" customFormat="1" ht="17.25" customHeight="1"/>
    <row r="2" spans="2:29" ht="81.75" customHeight="1"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5" t="s">
        <v>5</v>
      </c>
      <c r="H2" s="5" t="s">
        <v>27</v>
      </c>
      <c r="I2" s="26" t="s">
        <v>6</v>
      </c>
      <c r="J2" s="25" t="s">
        <v>7</v>
      </c>
      <c r="K2" s="25"/>
      <c r="L2" s="25"/>
      <c r="M2" s="25" t="s">
        <v>29</v>
      </c>
      <c r="N2" s="25"/>
      <c r="O2" s="25"/>
      <c r="P2" s="25"/>
      <c r="Q2" s="25"/>
      <c r="R2" s="25"/>
      <c r="S2" s="25"/>
      <c r="T2" s="5" t="s">
        <v>30</v>
      </c>
      <c r="U2" s="25" t="s">
        <v>8</v>
      </c>
      <c r="V2" s="25"/>
      <c r="W2" s="25"/>
      <c r="X2" s="25" t="s">
        <v>19</v>
      </c>
      <c r="Y2" s="25"/>
      <c r="Z2" s="25"/>
      <c r="AA2" s="25"/>
      <c r="AB2" s="25"/>
    </row>
    <row r="3" spans="2:29" ht="108" customHeight="1">
      <c r="B3" s="25"/>
      <c r="C3" s="25"/>
      <c r="D3" s="25"/>
      <c r="E3" s="25"/>
      <c r="F3" s="25"/>
      <c r="G3" s="6" t="s">
        <v>32</v>
      </c>
      <c r="H3" s="6" t="s">
        <v>31</v>
      </c>
      <c r="I3" s="26"/>
      <c r="J3" s="5" t="s">
        <v>9</v>
      </c>
      <c r="K3" s="5" t="s">
        <v>10</v>
      </c>
      <c r="L3" s="5" t="s">
        <v>11</v>
      </c>
      <c r="M3" s="6" t="s">
        <v>12</v>
      </c>
      <c r="N3" s="6" t="s">
        <v>33</v>
      </c>
      <c r="O3" s="6" t="s">
        <v>13</v>
      </c>
      <c r="P3" s="6" t="s">
        <v>34</v>
      </c>
      <c r="Q3" s="6" t="s">
        <v>14</v>
      </c>
      <c r="R3" s="6" t="s">
        <v>35</v>
      </c>
      <c r="S3" s="6" t="s">
        <v>36</v>
      </c>
      <c r="T3" s="6" t="s">
        <v>15</v>
      </c>
      <c r="U3" s="6" t="s">
        <v>16</v>
      </c>
      <c r="V3" s="6" t="s">
        <v>17</v>
      </c>
      <c r="W3" s="6" t="s">
        <v>18</v>
      </c>
      <c r="X3" s="6" t="s">
        <v>20</v>
      </c>
      <c r="Y3" s="6" t="s">
        <v>37</v>
      </c>
      <c r="Z3" s="6" t="s">
        <v>21</v>
      </c>
      <c r="AA3" s="6" t="s">
        <v>22</v>
      </c>
      <c r="AB3" s="6" t="s">
        <v>23</v>
      </c>
    </row>
    <row r="4" spans="2:29" ht="107.25" customHeight="1">
      <c r="B4" s="16" t="s">
        <v>46</v>
      </c>
      <c r="C4" s="16" t="s">
        <v>41</v>
      </c>
      <c r="D4" s="16" t="s">
        <v>53</v>
      </c>
      <c r="E4" s="24" t="s">
        <v>52</v>
      </c>
      <c r="F4" s="18" t="s">
        <v>24</v>
      </c>
      <c r="G4" s="22" t="s">
        <v>28</v>
      </c>
      <c r="H4" s="22" t="s">
        <v>63</v>
      </c>
      <c r="I4" s="22" t="s">
        <v>64</v>
      </c>
      <c r="J4" s="22" t="s">
        <v>49</v>
      </c>
      <c r="K4" s="23" t="s">
        <v>65</v>
      </c>
      <c r="L4" s="23" t="s">
        <v>66</v>
      </c>
      <c r="M4" s="23">
        <v>2</v>
      </c>
      <c r="N4" s="23">
        <v>2</v>
      </c>
      <c r="O4" s="19">
        <f t="shared" ref="O4:O12" si="0">+M4*N4</f>
        <v>4</v>
      </c>
      <c r="P4" s="19" t="str">
        <f t="shared" ref="P4:P12" si="1">IF(AND(O4&gt;=2,O4&lt;=4),"BAJO",IF(AND(O4&gt;=6,O4&lt;=8),"MEDIO",IF(AND(O4&gt;=10,O4&lt;=20),"ALTO",IF(AND(O4&gt;=24,O4&lt;=40),"MUY ALTO",""))))</f>
        <v>BAJO</v>
      </c>
      <c r="Q4" s="19">
        <v>10</v>
      </c>
      <c r="R4" s="19">
        <f t="shared" ref="R4:R12" si="2">+O4*Q4</f>
        <v>40</v>
      </c>
      <c r="S4" s="19" t="str">
        <f t="shared" ref="S4:S12" si="3">IF(AND(R4&gt;=10,R4&lt;=20),"IV",IF(AND(R4&gt;=40,R4&lt;=120),"III",IF(AND(R4&gt;=150,R4&lt;=500),"II",IF(AND(R4&gt;=600,R4&lt;=4000),"I",""))))</f>
        <v>III</v>
      </c>
      <c r="T4" s="20" t="str">
        <f t="shared" ref="T4:T12" si="4">IF(AND(S4&gt;="IV",S4&lt;="IV"),"ACEPTABLE",IF(AND(S4&gt;="III",S4&lt;="III"),"ACEPTABLE",IF(AND(S4&gt;="II",S4&lt;="II"),"ACEPTABLE CON CONTROL ESPECIFICO",IF(AND(S4&gt;="I",S4&lt;="I"),"NO ACEPTABLE",""))))</f>
        <v>ACEPTABLE</v>
      </c>
      <c r="U4" s="19">
        <v>8</v>
      </c>
      <c r="V4" s="21" t="s">
        <v>67</v>
      </c>
      <c r="W4" s="19" t="s">
        <v>25</v>
      </c>
      <c r="X4" s="19"/>
      <c r="Y4" s="19" t="s">
        <v>68</v>
      </c>
      <c r="Z4" s="19"/>
      <c r="AA4" s="19"/>
      <c r="AB4" s="19"/>
      <c r="AC4" s="15"/>
    </row>
    <row r="5" spans="2:29" ht="157.5" customHeight="1">
      <c r="B5" s="16"/>
      <c r="C5" s="16"/>
      <c r="D5" s="16"/>
      <c r="E5" s="24"/>
      <c r="F5" s="18"/>
      <c r="G5" s="22"/>
      <c r="H5" s="22"/>
      <c r="I5" s="22"/>
      <c r="J5" s="22"/>
      <c r="K5" s="23"/>
      <c r="L5" s="23"/>
      <c r="M5" s="23"/>
      <c r="N5" s="23"/>
      <c r="O5" s="19"/>
      <c r="P5" s="19"/>
      <c r="Q5" s="19"/>
      <c r="R5" s="19"/>
      <c r="S5" s="19"/>
      <c r="T5" s="20"/>
      <c r="U5" s="19"/>
      <c r="V5" s="21"/>
      <c r="W5" s="19"/>
      <c r="X5" s="19"/>
      <c r="Y5" s="19"/>
      <c r="Z5" s="19"/>
      <c r="AA5" s="19"/>
      <c r="AB5" s="19"/>
      <c r="AC5" s="15"/>
    </row>
    <row r="6" spans="2:29" ht="122.25" customHeight="1">
      <c r="B6" s="10" t="s">
        <v>40</v>
      </c>
      <c r="C6" s="7" t="s">
        <v>41</v>
      </c>
      <c r="D6" s="8" t="s">
        <v>54</v>
      </c>
      <c r="E6" s="9" t="s">
        <v>51</v>
      </c>
      <c r="F6" s="11" t="s">
        <v>24</v>
      </c>
      <c r="G6" s="8" t="s">
        <v>69</v>
      </c>
      <c r="H6" s="7" t="s">
        <v>70</v>
      </c>
      <c r="I6" s="7" t="s">
        <v>71</v>
      </c>
      <c r="J6" s="10" t="s">
        <v>47</v>
      </c>
      <c r="K6" s="7" t="s">
        <v>72</v>
      </c>
      <c r="L6" s="11" t="s">
        <v>66</v>
      </c>
      <c r="M6" s="11">
        <v>2</v>
      </c>
      <c r="N6" s="11">
        <v>2</v>
      </c>
      <c r="O6" s="3">
        <f t="shared" si="0"/>
        <v>4</v>
      </c>
      <c r="P6" s="3" t="str">
        <f t="shared" si="1"/>
        <v>BAJO</v>
      </c>
      <c r="Q6" s="11">
        <v>10</v>
      </c>
      <c r="R6" s="3">
        <f t="shared" si="2"/>
        <v>40</v>
      </c>
      <c r="S6" s="3" t="str">
        <f t="shared" si="3"/>
        <v>III</v>
      </c>
      <c r="T6" s="2" t="str">
        <f t="shared" si="4"/>
        <v>ACEPTABLE</v>
      </c>
      <c r="U6" s="11">
        <v>8</v>
      </c>
      <c r="V6" s="10" t="s">
        <v>39</v>
      </c>
      <c r="W6" s="11" t="s">
        <v>25</v>
      </c>
      <c r="X6" s="11"/>
      <c r="Y6" s="13"/>
      <c r="Z6" s="13"/>
      <c r="AA6" s="13"/>
      <c r="AB6" s="8" t="s">
        <v>73</v>
      </c>
    </row>
    <row r="7" spans="2:29" ht="118.5" customHeight="1">
      <c r="B7" s="7" t="s">
        <v>42</v>
      </c>
      <c r="C7" s="7" t="s">
        <v>41</v>
      </c>
      <c r="D7" s="8" t="s">
        <v>55</v>
      </c>
      <c r="E7" s="7" t="s">
        <v>56</v>
      </c>
      <c r="F7" s="11" t="s">
        <v>24</v>
      </c>
      <c r="G7" s="11" t="s">
        <v>38</v>
      </c>
      <c r="H7" s="8" t="s">
        <v>74</v>
      </c>
      <c r="I7" s="8" t="s">
        <v>75</v>
      </c>
      <c r="J7" s="7" t="s">
        <v>48</v>
      </c>
      <c r="K7" s="10" t="s">
        <v>76</v>
      </c>
      <c r="L7" s="11" t="s">
        <v>66</v>
      </c>
      <c r="M7" s="11">
        <v>2</v>
      </c>
      <c r="N7" s="11">
        <v>2</v>
      </c>
      <c r="O7" s="3">
        <f t="shared" si="0"/>
        <v>4</v>
      </c>
      <c r="P7" s="3" t="str">
        <f t="shared" si="1"/>
        <v>BAJO</v>
      </c>
      <c r="Q7" s="11">
        <v>10</v>
      </c>
      <c r="R7" s="3">
        <f t="shared" si="2"/>
        <v>40</v>
      </c>
      <c r="S7" s="3" t="str">
        <f t="shared" si="3"/>
        <v>III</v>
      </c>
      <c r="T7" s="2" t="str">
        <f t="shared" si="4"/>
        <v>ACEPTABLE</v>
      </c>
      <c r="U7" s="11">
        <v>5</v>
      </c>
      <c r="V7" s="7" t="s">
        <v>77</v>
      </c>
      <c r="W7" s="11" t="s">
        <v>25</v>
      </c>
      <c r="X7" s="11"/>
      <c r="Y7" s="13"/>
      <c r="Z7" s="13"/>
      <c r="AA7" s="13"/>
      <c r="AB7" s="8" t="s">
        <v>78</v>
      </c>
    </row>
    <row r="8" spans="2:29" ht="120">
      <c r="B8" s="7" t="s">
        <v>43</v>
      </c>
      <c r="C8" s="7" t="s">
        <v>41</v>
      </c>
      <c r="D8" s="8" t="s">
        <v>57</v>
      </c>
      <c r="E8" s="9" t="s">
        <v>58</v>
      </c>
      <c r="F8" s="11" t="s">
        <v>24</v>
      </c>
      <c r="G8" s="8" t="s">
        <v>69</v>
      </c>
      <c r="H8" s="11" t="s">
        <v>79</v>
      </c>
      <c r="I8" s="8" t="s">
        <v>80</v>
      </c>
      <c r="J8" s="12" t="s">
        <v>47</v>
      </c>
      <c r="K8" s="12" t="s">
        <v>81</v>
      </c>
      <c r="L8" s="11" t="s">
        <v>66</v>
      </c>
      <c r="M8" s="11">
        <v>2</v>
      </c>
      <c r="N8" s="11">
        <v>2</v>
      </c>
      <c r="O8" s="3">
        <f t="shared" si="0"/>
        <v>4</v>
      </c>
      <c r="P8" s="3" t="str">
        <f t="shared" si="1"/>
        <v>BAJO</v>
      </c>
      <c r="Q8" s="11">
        <v>10</v>
      </c>
      <c r="R8" s="3">
        <f t="shared" si="2"/>
        <v>40</v>
      </c>
      <c r="S8" s="3" t="str">
        <f t="shared" si="3"/>
        <v>III</v>
      </c>
      <c r="T8" s="2" t="str">
        <f t="shared" si="4"/>
        <v>ACEPTABLE</v>
      </c>
      <c r="U8" s="11">
        <v>6</v>
      </c>
      <c r="V8" s="10" t="s">
        <v>86</v>
      </c>
      <c r="W8" s="11"/>
      <c r="X8" s="11"/>
      <c r="Y8" s="7" t="s">
        <v>82</v>
      </c>
      <c r="Z8" s="13"/>
      <c r="AA8" s="13"/>
      <c r="AB8" s="11"/>
    </row>
    <row r="9" spans="2:29" ht="150">
      <c r="B9" s="7" t="s">
        <v>44</v>
      </c>
      <c r="C9" s="7" t="s">
        <v>41</v>
      </c>
      <c r="D9" s="8" t="s">
        <v>59</v>
      </c>
      <c r="E9" s="9" t="s">
        <v>60</v>
      </c>
      <c r="F9" s="11" t="s">
        <v>24</v>
      </c>
      <c r="G9" s="8" t="s">
        <v>69</v>
      </c>
      <c r="H9" s="7" t="s">
        <v>83</v>
      </c>
      <c r="I9" s="8" t="s">
        <v>26</v>
      </c>
      <c r="J9" s="11" t="s">
        <v>84</v>
      </c>
      <c r="K9" s="11" t="s">
        <v>85</v>
      </c>
      <c r="L9" s="11" t="s">
        <v>66</v>
      </c>
      <c r="M9" s="11">
        <v>2</v>
      </c>
      <c r="N9" s="11">
        <v>4</v>
      </c>
      <c r="O9" s="3">
        <f t="shared" si="0"/>
        <v>8</v>
      </c>
      <c r="P9" s="3" t="str">
        <f t="shared" si="1"/>
        <v>MEDIO</v>
      </c>
      <c r="Q9" s="11">
        <v>10</v>
      </c>
      <c r="R9" s="3">
        <f t="shared" si="2"/>
        <v>80</v>
      </c>
      <c r="S9" s="3" t="str">
        <f t="shared" si="3"/>
        <v>III</v>
      </c>
      <c r="T9" s="2" t="str">
        <f t="shared" si="4"/>
        <v>ACEPTABLE</v>
      </c>
      <c r="U9" s="11">
        <v>5</v>
      </c>
      <c r="V9" s="7" t="s">
        <v>102</v>
      </c>
      <c r="W9" s="11" t="s">
        <v>25</v>
      </c>
      <c r="X9" s="11"/>
      <c r="Y9" s="13"/>
      <c r="Z9" s="13"/>
      <c r="AA9" s="13"/>
      <c r="AB9" s="8" t="s">
        <v>87</v>
      </c>
    </row>
    <row r="10" spans="2:29" ht="45">
      <c r="B10" s="16" t="s">
        <v>45</v>
      </c>
      <c r="C10" s="16" t="s">
        <v>41</v>
      </c>
      <c r="D10" s="16" t="s">
        <v>61</v>
      </c>
      <c r="E10" s="17" t="s">
        <v>62</v>
      </c>
      <c r="F10" s="18" t="s">
        <v>24</v>
      </c>
      <c r="G10" s="8" t="s">
        <v>69</v>
      </c>
      <c r="H10" s="11" t="s">
        <v>88</v>
      </c>
      <c r="I10" s="11" t="s">
        <v>89</v>
      </c>
      <c r="J10" s="8" t="s">
        <v>47</v>
      </c>
      <c r="K10" s="11" t="s">
        <v>90</v>
      </c>
      <c r="L10" s="11" t="s">
        <v>66</v>
      </c>
      <c r="M10" s="11">
        <v>2</v>
      </c>
      <c r="N10" s="11">
        <v>4</v>
      </c>
      <c r="O10" s="3">
        <f t="shared" si="0"/>
        <v>8</v>
      </c>
      <c r="P10" s="3" t="str">
        <f t="shared" si="1"/>
        <v>MEDIO</v>
      </c>
      <c r="Q10" s="11">
        <v>10</v>
      </c>
      <c r="R10" s="3">
        <f t="shared" si="2"/>
        <v>80</v>
      </c>
      <c r="S10" s="3" t="str">
        <f t="shared" si="3"/>
        <v>III</v>
      </c>
      <c r="T10" s="2" t="str">
        <f t="shared" si="4"/>
        <v>ACEPTABLE</v>
      </c>
      <c r="U10" s="11">
        <v>10</v>
      </c>
      <c r="V10" s="14" t="s">
        <v>107</v>
      </c>
      <c r="W10" s="11" t="s">
        <v>25</v>
      </c>
      <c r="X10" s="11"/>
      <c r="Y10" s="13"/>
      <c r="Z10" s="13"/>
      <c r="AA10" s="13"/>
      <c r="AB10" s="8" t="s">
        <v>103</v>
      </c>
    </row>
    <row r="11" spans="2:29" ht="47.25">
      <c r="B11" s="16"/>
      <c r="C11" s="16"/>
      <c r="D11" s="16"/>
      <c r="E11" s="17"/>
      <c r="F11" s="18"/>
      <c r="G11" s="8" t="s">
        <v>91</v>
      </c>
      <c r="H11" s="11" t="s">
        <v>92</v>
      </c>
      <c r="I11" s="11" t="s">
        <v>93</v>
      </c>
      <c r="J11" s="8" t="s">
        <v>50</v>
      </c>
      <c r="K11" s="11" t="s">
        <v>94</v>
      </c>
      <c r="L11" s="11" t="s">
        <v>66</v>
      </c>
      <c r="M11" s="11">
        <v>6</v>
      </c>
      <c r="N11" s="11">
        <v>2</v>
      </c>
      <c r="O11" s="11">
        <f t="shared" si="0"/>
        <v>12</v>
      </c>
      <c r="P11" s="3" t="str">
        <f t="shared" si="1"/>
        <v>ALTO</v>
      </c>
      <c r="Q11" s="11">
        <v>25</v>
      </c>
      <c r="R11" s="11">
        <f t="shared" si="2"/>
        <v>300</v>
      </c>
      <c r="S11" s="11" t="str">
        <f t="shared" si="3"/>
        <v>II</v>
      </c>
      <c r="T11" s="2" t="str">
        <f t="shared" si="4"/>
        <v>ACEPTABLE CON CONTROL ESPECIFICO</v>
      </c>
      <c r="U11" s="11">
        <v>11</v>
      </c>
      <c r="V11" s="7" t="s">
        <v>95</v>
      </c>
      <c r="W11" s="11" t="s">
        <v>25</v>
      </c>
      <c r="X11" s="11" t="s">
        <v>96</v>
      </c>
      <c r="Y11" s="7" t="s">
        <v>104</v>
      </c>
      <c r="Z11" s="13"/>
      <c r="AA11" s="13"/>
      <c r="AB11" s="13"/>
    </row>
    <row r="12" spans="2:29" ht="52.5" customHeight="1">
      <c r="B12" s="16"/>
      <c r="C12" s="16"/>
      <c r="D12" s="16"/>
      <c r="E12" s="17"/>
      <c r="F12" s="18"/>
      <c r="G12" s="8" t="s">
        <v>97</v>
      </c>
      <c r="H12" s="8" t="s">
        <v>98</v>
      </c>
      <c r="I12" s="11" t="s">
        <v>99</v>
      </c>
      <c r="J12" s="8" t="s">
        <v>100</v>
      </c>
      <c r="K12" s="11" t="s">
        <v>105</v>
      </c>
      <c r="L12" s="11" t="s">
        <v>66</v>
      </c>
      <c r="M12" s="11">
        <v>10</v>
      </c>
      <c r="N12" s="11">
        <v>2</v>
      </c>
      <c r="O12" s="11">
        <f t="shared" si="0"/>
        <v>20</v>
      </c>
      <c r="P12" s="3" t="str">
        <f t="shared" si="1"/>
        <v>ALTO</v>
      </c>
      <c r="Q12" s="11">
        <v>25</v>
      </c>
      <c r="R12" s="11">
        <f t="shared" si="2"/>
        <v>500</v>
      </c>
      <c r="S12" s="11" t="str">
        <f t="shared" si="3"/>
        <v>II</v>
      </c>
      <c r="T12" s="2" t="str">
        <f t="shared" si="4"/>
        <v>ACEPTABLE CON CONTROL ESPECIFICO</v>
      </c>
      <c r="U12" s="11">
        <v>10</v>
      </c>
      <c r="V12" s="7" t="s">
        <v>101</v>
      </c>
      <c r="W12" s="11" t="s">
        <v>25</v>
      </c>
      <c r="X12" s="11" t="s">
        <v>96</v>
      </c>
      <c r="Y12" s="7"/>
      <c r="Z12" s="13"/>
      <c r="AA12" s="7" t="s">
        <v>106</v>
      </c>
      <c r="AB12" s="13"/>
    </row>
  </sheetData>
  <mergeCells count="43">
    <mergeCell ref="X2:AB2"/>
    <mergeCell ref="B2:B3"/>
    <mergeCell ref="D2:D3"/>
    <mergeCell ref="F2:F3"/>
    <mergeCell ref="I2:I3"/>
    <mergeCell ref="M2:S2"/>
    <mergeCell ref="J2:L2"/>
    <mergeCell ref="U2:W2"/>
    <mergeCell ref="C2:C3"/>
    <mergeCell ref="E2:E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V4:V5"/>
    <mergeCell ref="W4:W5"/>
    <mergeCell ref="O4:O5"/>
    <mergeCell ref="P4:P5"/>
    <mergeCell ref="Q4:Q5"/>
    <mergeCell ref="R4:R5"/>
    <mergeCell ref="S4:S5"/>
    <mergeCell ref="AC4:AC5"/>
    <mergeCell ref="B4:B5"/>
    <mergeCell ref="C4:C5"/>
    <mergeCell ref="D4:D5"/>
    <mergeCell ref="C10:C12"/>
    <mergeCell ref="D10:D12"/>
    <mergeCell ref="E10:E12"/>
    <mergeCell ref="F10:F12"/>
    <mergeCell ref="B10:B12"/>
    <mergeCell ref="Y4:Y5"/>
    <mergeCell ref="X4:X5"/>
    <mergeCell ref="Z4:Z5"/>
    <mergeCell ref="AA4:AA5"/>
    <mergeCell ref="AB4:AB5"/>
    <mergeCell ref="T4:T5"/>
    <mergeCell ref="U4:U5"/>
  </mergeCells>
  <conditionalFormatting sqref="T6:T12 T4">
    <cfRule type="containsText" dxfId="5" priority="40" stopIfTrue="1" operator="containsText" text="NO ACEPTABLE">
      <formula>NOT(ISERROR(SEARCH("NO ACEPTABLE",T4)))</formula>
    </cfRule>
    <cfRule type="containsText" dxfId="4" priority="41" stopIfTrue="1" operator="containsText" text="CONTROL">
      <formula>NOT(ISERROR(SEARCH("CONTROL",T4)))</formula>
    </cfRule>
    <cfRule type="notContainsText" dxfId="3" priority="42" stopIfTrue="1" operator="notContains" text="CONTROL">
      <formula>ISERROR(SEARCH("CONTROL",T4))</formula>
    </cfRule>
  </conditionalFormatting>
  <conditionalFormatting sqref="P6:P12 P4">
    <cfRule type="containsText" dxfId="2" priority="37" stopIfTrue="1" operator="containsText" text="ALTO">
      <formula>NOT(ISERROR(SEARCH("ALTO",P4)))</formula>
    </cfRule>
    <cfRule type="containsText" dxfId="1" priority="38" stopIfTrue="1" operator="containsText" text="MEDIO">
      <formula>NOT(ISERROR(SEARCH("MEDIO",P4)))</formula>
    </cfRule>
    <cfRule type="containsText" dxfId="0" priority="39" stopIfTrue="1" operator="containsText" text="BAJO">
      <formula>NOT(ISERROR(SEARCH("BAJO",P4)))</formula>
    </cfRule>
  </conditionalFormatting>
  <printOptions horizontalCentered="1" verticalCentered="1"/>
  <pageMargins left="0.59055118110236227" right="0.51181102362204722" top="0.35433070866141736" bottom="0.55118110236220474" header="0" footer="0"/>
  <pageSetup scale="10" orientation="landscape"/>
  <headerFooter>
    <oddFooter>&amp;C1 de 1&amp;RGT04-F02 Vr0 (2012-09-20)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Juliana Gonzalez</dc:creator>
  <cp:lastModifiedBy>john andres rosales castro</cp:lastModifiedBy>
  <cp:lastPrinted>2013-11-28T18:02:02Z</cp:lastPrinted>
  <dcterms:created xsi:type="dcterms:W3CDTF">2012-02-29T16:33:02Z</dcterms:created>
  <dcterms:modified xsi:type="dcterms:W3CDTF">2020-08-10T03:42:14Z</dcterms:modified>
</cp:coreProperties>
</file>